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1760" activeTab="1"/>
  </bookViews>
  <sheets>
    <sheet name="５年生" sheetId="49" r:id="rId1"/>
    <sheet name="４年生" sheetId="48" r:id="rId2"/>
  </sheets>
  <definedNames>
    <definedName name="_xlnm.Print_Area" localSheetId="1">'４年生'!$A$1:$AA$16</definedName>
    <definedName name="_xlnm.Print_Area" localSheetId="0">'５年生'!$A$1:$AA$16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5" i="48" l="1"/>
  <c r="X15" i="48"/>
  <c r="Y13" i="48"/>
  <c r="X13" i="48"/>
  <c r="Y11" i="48"/>
  <c r="X11" i="48"/>
  <c r="Y9" i="48"/>
  <c r="X9" i="48"/>
  <c r="Y5" i="48"/>
  <c r="X5" i="48"/>
  <c r="Y15" i="49"/>
  <c r="X15" i="49"/>
  <c r="X13" i="49"/>
  <c r="Y11" i="49"/>
  <c r="X11" i="49"/>
  <c r="Y9" i="49"/>
  <c r="X9" i="49"/>
  <c r="Y7" i="49"/>
  <c r="X7" i="49"/>
  <c r="Y5" i="49"/>
  <c r="X5" i="49"/>
  <c r="N16" i="49" l="1"/>
  <c r="K16" i="49"/>
  <c r="H16" i="49"/>
  <c r="E16" i="49"/>
  <c r="B16" i="49"/>
  <c r="P15" i="49"/>
  <c r="N15" i="49"/>
  <c r="O15" i="49" s="1"/>
  <c r="M15" i="49"/>
  <c r="L15" i="49" s="1"/>
  <c r="K15" i="49"/>
  <c r="J15" i="49"/>
  <c r="H15" i="49"/>
  <c r="I15" i="49" s="1"/>
  <c r="G15" i="49"/>
  <c r="E15" i="49"/>
  <c r="D15" i="49"/>
  <c r="B15" i="49"/>
  <c r="K14" i="49"/>
  <c r="H14" i="49"/>
  <c r="E14" i="49"/>
  <c r="B14" i="49"/>
  <c r="R13" i="49"/>
  <c r="M13" i="49"/>
  <c r="Y13" i="49" s="1"/>
  <c r="K13" i="49"/>
  <c r="L13" i="49" s="1"/>
  <c r="J13" i="49"/>
  <c r="H13" i="49"/>
  <c r="G13" i="49"/>
  <c r="E13" i="49"/>
  <c r="D13" i="49"/>
  <c r="B13" i="49"/>
  <c r="H12" i="49"/>
  <c r="E12" i="49"/>
  <c r="B12" i="49"/>
  <c r="R11" i="49"/>
  <c r="O11" i="49"/>
  <c r="J11" i="49"/>
  <c r="H11" i="49"/>
  <c r="I11" i="49" s="1"/>
  <c r="G11" i="49"/>
  <c r="E11" i="49"/>
  <c r="F11" i="49" s="1"/>
  <c r="D11" i="49"/>
  <c r="B11" i="49"/>
  <c r="E10" i="49"/>
  <c r="B10" i="49"/>
  <c r="R9" i="49"/>
  <c r="O9" i="49"/>
  <c r="L9" i="49"/>
  <c r="G9" i="49"/>
  <c r="E9" i="49"/>
  <c r="D9" i="49"/>
  <c r="B9" i="49"/>
  <c r="B8" i="49"/>
  <c r="R7" i="49"/>
  <c r="O7" i="49"/>
  <c r="L7" i="49"/>
  <c r="I7" i="49"/>
  <c r="D7" i="49"/>
  <c r="B7" i="49"/>
  <c r="Z5" i="49"/>
  <c r="R5" i="49"/>
  <c r="U5" i="49" s="1"/>
  <c r="O5" i="49"/>
  <c r="L5" i="49"/>
  <c r="I5" i="49"/>
  <c r="F5" i="49"/>
  <c r="W5" i="49" s="1"/>
  <c r="Q4" i="49"/>
  <c r="N4" i="49"/>
  <c r="K4" i="49"/>
  <c r="H4" i="49"/>
  <c r="E4" i="49"/>
  <c r="B4" i="49"/>
  <c r="Q4" i="48"/>
  <c r="N4" i="48"/>
  <c r="K4" i="48"/>
  <c r="H4" i="48"/>
  <c r="E4" i="48"/>
  <c r="B4" i="48"/>
  <c r="N16" i="48"/>
  <c r="K16" i="48"/>
  <c r="H16" i="48"/>
  <c r="E16" i="48"/>
  <c r="B16" i="48"/>
  <c r="P15" i="48"/>
  <c r="N15" i="48"/>
  <c r="O15" i="48" s="1"/>
  <c r="M15" i="48"/>
  <c r="L15" i="48" s="1"/>
  <c r="K15" i="48"/>
  <c r="J15" i="48"/>
  <c r="H15" i="48"/>
  <c r="I15" i="48" s="1"/>
  <c r="G15" i="48"/>
  <c r="E15" i="48"/>
  <c r="D15" i="48"/>
  <c r="B15" i="48"/>
  <c r="C15" i="48" s="1"/>
  <c r="K14" i="48"/>
  <c r="H14" i="48"/>
  <c r="E14" i="48"/>
  <c r="B14" i="48"/>
  <c r="R13" i="48"/>
  <c r="M13" i="48"/>
  <c r="K13" i="48"/>
  <c r="J13" i="48"/>
  <c r="I13" i="48"/>
  <c r="H13" i="48"/>
  <c r="G13" i="48"/>
  <c r="E13" i="48"/>
  <c r="D13" i="48"/>
  <c r="B13" i="48"/>
  <c r="H12" i="48"/>
  <c r="E12" i="48"/>
  <c r="B12" i="48"/>
  <c r="R11" i="48"/>
  <c r="O11" i="48"/>
  <c r="J11" i="48"/>
  <c r="H11" i="48"/>
  <c r="I11" i="48" s="1"/>
  <c r="G11" i="48"/>
  <c r="E11" i="48"/>
  <c r="D11" i="48"/>
  <c r="B11" i="48"/>
  <c r="E10" i="48"/>
  <c r="B10" i="48"/>
  <c r="R9" i="48"/>
  <c r="O9" i="48"/>
  <c r="L9" i="48"/>
  <c r="G9" i="48"/>
  <c r="E9" i="48"/>
  <c r="D9" i="48"/>
  <c r="B9" i="48"/>
  <c r="B8" i="48"/>
  <c r="R7" i="48"/>
  <c r="O7" i="48"/>
  <c r="L7" i="48"/>
  <c r="I7" i="48"/>
  <c r="D7" i="48"/>
  <c r="Y7" i="48" s="1"/>
  <c r="B7" i="48"/>
  <c r="X7" i="48" s="1"/>
  <c r="Z5" i="48"/>
  <c r="R5" i="48"/>
  <c r="O5" i="48"/>
  <c r="L5" i="48"/>
  <c r="I5" i="48"/>
  <c r="F5" i="48"/>
  <c r="F9" i="48" l="1"/>
  <c r="L13" i="48"/>
  <c r="C7" i="48"/>
  <c r="C9" i="48"/>
  <c r="F15" i="48"/>
  <c r="V5" i="48"/>
  <c r="Z9" i="48"/>
  <c r="Z11" i="48"/>
  <c r="F13" i="48"/>
  <c r="U5" i="48"/>
  <c r="T5" i="48" s="1"/>
  <c r="F11" i="48"/>
  <c r="Z13" i="48"/>
  <c r="Z7" i="48"/>
  <c r="F9" i="49"/>
  <c r="C11" i="49"/>
  <c r="C13" i="49"/>
  <c r="Z7" i="49"/>
  <c r="F15" i="49"/>
  <c r="C7" i="49"/>
  <c r="V7" i="49" s="1"/>
  <c r="F13" i="49"/>
  <c r="I13" i="49"/>
  <c r="Z11" i="49"/>
  <c r="W11" i="49"/>
  <c r="V13" i="49"/>
  <c r="Z15" i="49"/>
  <c r="U11" i="49"/>
  <c r="W13" i="49"/>
  <c r="C15" i="49"/>
  <c r="V15" i="49" s="1"/>
  <c r="Z13" i="49"/>
  <c r="U15" i="49"/>
  <c r="U7" i="49"/>
  <c r="T7" i="49" s="1"/>
  <c r="C9" i="49"/>
  <c r="V9" i="49" s="1"/>
  <c r="W15" i="49"/>
  <c r="V5" i="49"/>
  <c r="T5" i="49" s="1"/>
  <c r="W7" i="49"/>
  <c r="V11" i="49"/>
  <c r="U13" i="49"/>
  <c r="U9" i="48"/>
  <c r="W9" i="48"/>
  <c r="V9" i="48"/>
  <c r="W15" i="48"/>
  <c r="V15" i="48"/>
  <c r="U15" i="48"/>
  <c r="W5" i="48"/>
  <c r="W7" i="48"/>
  <c r="U11" i="48"/>
  <c r="Z15" i="48"/>
  <c r="C11" i="48"/>
  <c r="C13" i="48"/>
  <c r="V13" i="48"/>
  <c r="T9" i="48" l="1"/>
  <c r="V7" i="48"/>
  <c r="U7" i="48"/>
  <c r="Z9" i="49"/>
  <c r="T15" i="49"/>
  <c r="W9" i="49"/>
  <c r="U9" i="49"/>
  <c r="T9" i="49" s="1"/>
  <c r="T11" i="49"/>
  <c r="T13" i="49"/>
  <c r="U13" i="48"/>
  <c r="T13" i="48" s="1"/>
  <c r="W13" i="48"/>
  <c r="W11" i="48"/>
  <c r="V11" i="48"/>
  <c r="T11" i="48" s="1"/>
  <c r="T15" i="48"/>
  <c r="T7" i="48" l="1"/>
</calcChain>
</file>

<file path=xl/sharedStrings.xml><?xml version="1.0" encoding="utf-8"?>
<sst xmlns="http://schemas.openxmlformats.org/spreadsheetml/2006/main" count="74" uniqueCount="36">
  <si>
    <t>勝点</t>
    <rPh sb="0" eb="1">
      <t>カ</t>
    </rPh>
    <rPh sb="1" eb="2">
      <t>テン</t>
    </rPh>
    <phoneticPr fontId="1"/>
  </si>
  <si>
    <t>勝数</t>
    <rPh sb="0" eb="1">
      <t>カ</t>
    </rPh>
    <rPh sb="1" eb="2">
      <t>スウ</t>
    </rPh>
    <phoneticPr fontId="1"/>
  </si>
  <si>
    <t>分数</t>
    <rPh sb="0" eb="1">
      <t>ワ</t>
    </rPh>
    <rPh sb="1" eb="2">
      <t>スウ</t>
    </rPh>
    <phoneticPr fontId="1"/>
  </si>
  <si>
    <t>負数</t>
    <rPh sb="0" eb="1">
      <t>マ</t>
    </rPh>
    <rPh sb="1" eb="2">
      <t>スウ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</si>
  <si>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</si>
  <si>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</si>
  <si>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点差</t>
    <rPh sb="0" eb="2">
      <t>テンサ</t>
    </rPh>
    <phoneticPr fontId="1"/>
  </si>
  <si>
    <t>順位</t>
    <rPh sb="0" eb="2">
      <t>ジュンイ</t>
    </rPh>
    <phoneticPr fontId="1"/>
  </si>
  <si>
    <t>チーム名</t>
    <rPh sb="3" eb="4">
      <t>ナ</t>
    </rPh>
    <phoneticPr fontId="1"/>
  </si>
  <si>
    <t>点数</t>
    <rPh sb="0" eb="2">
      <t>テンスウ</t>
    </rPh>
    <phoneticPr fontId="1"/>
  </si>
  <si>
    <t>日程・会場</t>
    <rPh sb="0" eb="2">
      <t>ニッテイ</t>
    </rPh>
    <rPh sb="3" eb="5">
      <t>カイジョウ</t>
    </rPh>
    <phoneticPr fontId="1"/>
  </si>
  <si>
    <t>※色セル＝直接入力</t>
    <rPh sb="1" eb="2">
      <t>イロ</t>
    </rPh>
    <rPh sb="5" eb="7">
      <t>チョクセツ</t>
    </rPh>
    <rPh sb="7" eb="9">
      <t>ニュウリョク</t>
    </rPh>
    <phoneticPr fontId="1"/>
  </si>
  <si>
    <t>※白セル＝自動表示</t>
    <rPh sb="1" eb="2">
      <t>シロ</t>
    </rPh>
    <rPh sb="5" eb="7">
      <t>ジドウ</t>
    </rPh>
    <rPh sb="7" eb="9">
      <t>ヒョウジ</t>
    </rPh>
    <phoneticPr fontId="1"/>
  </si>
  <si>
    <t>【 ２０２４年度　第５１回姫路４種サッカー友好リーグ 】</t>
    <rPh sb="16" eb="17">
      <t>シュ</t>
    </rPh>
    <phoneticPr fontId="1"/>
  </si>
  <si>
    <t>西播</t>
    <rPh sb="0" eb="2">
      <t>セイバン</t>
    </rPh>
    <phoneticPr fontId="1"/>
  </si>
  <si>
    <t>津田</t>
    <rPh sb="0" eb="2">
      <t>ツダ</t>
    </rPh>
    <phoneticPr fontId="1"/>
  </si>
  <si>
    <t>広畑</t>
    <rPh sb="0" eb="2">
      <t>ヒロハタ</t>
    </rPh>
    <phoneticPr fontId="1"/>
  </si>
  <si>
    <t>網干</t>
    <rPh sb="0" eb="2">
      <t>アボシ</t>
    </rPh>
    <phoneticPr fontId="1"/>
  </si>
  <si>
    <t>英賀保</t>
    <rPh sb="0" eb="3">
      <t>アガホ</t>
    </rPh>
    <phoneticPr fontId="1"/>
  </si>
  <si>
    <t>大津茂</t>
    <rPh sb="0" eb="3">
      <t>オオツモ</t>
    </rPh>
    <phoneticPr fontId="1"/>
  </si>
  <si>
    <t>余部</t>
    <rPh sb="0" eb="2">
      <t>ヨベ</t>
    </rPh>
    <phoneticPr fontId="1"/>
  </si>
  <si>
    <t>&lt;４年&gt;　Ｕ－１０　前期 『南西ブロック』 （１回戦制）　　　　　担当：余部</t>
    <rPh sb="2" eb="3">
      <t>ネン</t>
    </rPh>
    <rPh sb="10" eb="12">
      <t>ゼンキ</t>
    </rPh>
    <rPh sb="14" eb="16">
      <t>ナンセイ</t>
    </rPh>
    <rPh sb="24" eb="25">
      <t>カイ</t>
    </rPh>
    <rPh sb="25" eb="26">
      <t>セン</t>
    </rPh>
    <rPh sb="26" eb="27">
      <t>セイ</t>
    </rPh>
    <rPh sb="33" eb="35">
      <t>タントウ</t>
    </rPh>
    <rPh sb="36" eb="38">
      <t>ヨベ</t>
    </rPh>
    <phoneticPr fontId="5"/>
  </si>
  <si>
    <t>&lt;５年&gt;　Ｕ－１１　前期 『南西ブロック』 （１回戦制）　　　　　担当：西播</t>
    <rPh sb="2" eb="3">
      <t>ネン</t>
    </rPh>
    <rPh sb="10" eb="12">
      <t>ゼンキ</t>
    </rPh>
    <rPh sb="14" eb="16">
      <t>ナンセイ</t>
    </rPh>
    <rPh sb="24" eb="25">
      <t>カイ</t>
    </rPh>
    <rPh sb="25" eb="26">
      <t>セン</t>
    </rPh>
    <rPh sb="26" eb="27">
      <t>セイ</t>
    </rPh>
    <rPh sb="33" eb="35">
      <t>タントウ</t>
    </rPh>
    <rPh sb="36" eb="38">
      <t>セイバン</t>
    </rPh>
    <phoneticPr fontId="5"/>
  </si>
  <si>
    <t>5/12　網干南G</t>
    <rPh sb="5" eb="8">
      <t>アボシミナミ</t>
    </rPh>
    <phoneticPr fontId="1"/>
  </si>
  <si>
    <t>5/12　網干南G</t>
    <phoneticPr fontId="1"/>
  </si>
  <si>
    <t>5/12　網干南G</t>
    <phoneticPr fontId="1"/>
  </si>
  <si>
    <t>6/2　余部小</t>
    <rPh sb="4" eb="6">
      <t>ヨベ</t>
    </rPh>
    <rPh sb="6" eb="7">
      <t>ショウ</t>
    </rPh>
    <phoneticPr fontId="1"/>
  </si>
  <si>
    <t>6/2　余部小</t>
    <phoneticPr fontId="1"/>
  </si>
  <si>
    <t>6/9 西播Ｇ</t>
    <rPh sb="4" eb="6">
      <t>セイバン</t>
    </rPh>
    <phoneticPr fontId="1"/>
  </si>
  <si>
    <t>6/9 西播Ｇ</t>
    <phoneticPr fontId="1"/>
  </si>
  <si>
    <t>6/15　網干南G</t>
    <phoneticPr fontId="1"/>
  </si>
  <si>
    <t>6/16　西播G</t>
    <rPh sb="5" eb="7">
      <t>セイバン</t>
    </rPh>
    <phoneticPr fontId="1"/>
  </si>
  <si>
    <t>6/16　西播G</t>
    <phoneticPr fontId="1"/>
  </si>
  <si>
    <t>6/29　網干南G</t>
    <phoneticPr fontId="1"/>
  </si>
  <si>
    <t>7/14 余部小</t>
    <rPh sb="5" eb="7">
      <t>ヨベ</t>
    </rPh>
    <rPh sb="7" eb="8">
      <t>ショウ</t>
    </rPh>
    <phoneticPr fontId="1"/>
  </si>
  <si>
    <t>7/14 西播Ｇ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</si>
</sst>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5" borderId="13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6" borderId="16" xfId="0" applyFill="1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16" xfId="0" applyFill="1" applyBorder="1">
      <alignment vertical="center"/>
    </xf>
    <xf numFmtId="0" fontId="0" fillId="3" borderId="16" xfId="0" applyFill="1" applyBorder="1">
      <alignment vertical="center"/>
    </xf>
    <xf numFmtId="0" fontId="0" fillId="4" borderId="16" xfId="0" applyFill="1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0" fillId="5" borderId="18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wrapText="1" shrinkToFit="1"/>
    </xf>
    <xf numFmtId="0" fontId="9" fillId="3" borderId="7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FF99"/>
      <color rgb="FFCCFFFF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zoomScale="110" zoomScaleNormal="110" zoomScaleSheetLayoutView="100" workbookViewId="0">
      <selection activeCell="N7" sqref="N7"/>
    </sheetView>
  </sheetViews>
  <sheetFormatPr defaultRowHeight="13.5" x14ac:dyDescent="0.15"/>
  <cols>
    <col min="1" max="1" width="7.625" customWidth="1"/>
    <col min="2" max="19" width="3.625" customWidth="1"/>
    <col min="20" max="23" width="4.625" customWidth="1"/>
    <col min="24" max="24" width="5.75" customWidth="1"/>
    <col min="25" max="27" width="4.625" customWidth="1"/>
  </cols>
  <sheetData>
    <row r="1" spans="1:30" ht="21" customHeight="1" x14ac:dyDescent="0.1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30" ht="12" customHeight="1" x14ac:dyDescent="0.15"/>
    <row r="3" spans="1:30" ht="21" customHeight="1" x14ac:dyDescent="0.15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30" ht="21" customHeight="1" thickBot="1" x14ac:dyDescent="0.2">
      <c r="A4" s="25"/>
      <c r="B4" s="30" t="str">
        <f>A5</f>
        <v>西播</v>
      </c>
      <c r="C4" s="30"/>
      <c r="D4" s="30"/>
      <c r="E4" s="30" t="str">
        <f>A7</f>
        <v>津田</v>
      </c>
      <c r="F4" s="30"/>
      <c r="G4" s="30"/>
      <c r="H4" s="30" t="str">
        <f>A9</f>
        <v>広畑</v>
      </c>
      <c r="I4" s="30"/>
      <c r="J4" s="30"/>
      <c r="K4" s="30" t="str">
        <f>A11</f>
        <v>網干</v>
      </c>
      <c r="L4" s="30"/>
      <c r="M4" s="30"/>
      <c r="N4" s="30" t="str">
        <f>A13</f>
        <v>英賀保</v>
      </c>
      <c r="O4" s="30"/>
      <c r="P4" s="30"/>
      <c r="Q4" s="30" t="str">
        <f>A15</f>
        <v>大津茂</v>
      </c>
      <c r="R4" s="30"/>
      <c r="S4" s="31"/>
      <c r="T4" s="18" t="s">
        <v>0</v>
      </c>
      <c r="U4" s="18" t="s">
        <v>1</v>
      </c>
      <c r="V4" s="18" t="s">
        <v>2</v>
      </c>
      <c r="W4" s="18" t="s">
        <v>3</v>
      </c>
      <c r="X4" s="18" t="s">
        <v>4</v>
      </c>
      <c r="Y4" s="18" t="s">
        <v>5</v>
      </c>
      <c r="Z4" s="18" t="s">
        <v>6</v>
      </c>
      <c r="AA4" s="18" t="s">
        <v>7</v>
      </c>
    </row>
    <row r="5" spans="1:30" ht="18" customHeight="1" thickTop="1" x14ac:dyDescent="0.15">
      <c r="A5" s="32" t="s">
        <v>14</v>
      </c>
      <c r="B5" s="9"/>
      <c r="C5" s="10"/>
      <c r="D5" s="11"/>
      <c r="E5" s="3"/>
      <c r="F5" s="2" t="str">
        <f>IF(COUNT(E5,G5)=0,"",IF(E5&gt;G5,"○",IF(E5=G5,"△","●")))</f>
        <v/>
      </c>
      <c r="G5" s="3"/>
      <c r="H5" s="4"/>
      <c r="I5" s="2" t="str">
        <f>IF(COUNT(H5,J5)=0,"",IF(H5&gt;J5,"○",IF(H5=J5,"△","●")))</f>
        <v/>
      </c>
      <c r="J5" s="6"/>
      <c r="K5" s="3"/>
      <c r="L5" s="2" t="str">
        <f>IF(COUNT(K5,M5)=0,"",IF(K5&gt;M5,"○",IF(K5=M5,"△","●")))</f>
        <v/>
      </c>
      <c r="M5" s="3"/>
      <c r="N5" s="4"/>
      <c r="O5" s="2" t="str">
        <f>IF(COUNT(N5,P5)=0,"",IF(N5&gt;P5,"○",IF(N5=P5,"△","●")))</f>
        <v/>
      </c>
      <c r="P5" s="6"/>
      <c r="Q5" s="3"/>
      <c r="R5" s="2" t="str">
        <f>IF(COUNT(Q5,S5)=0,"",IF(Q5&gt;S5,"○",IF(Q5=S5,"△","●")))</f>
        <v/>
      </c>
      <c r="S5" s="3"/>
      <c r="T5" s="34">
        <f>U5*3+V5*1</f>
        <v>0</v>
      </c>
      <c r="U5" s="34">
        <f>COUNTIF(B5:S6,"○")</f>
        <v>0</v>
      </c>
      <c r="V5" s="34">
        <f>COUNTIF(B5:S6,"△")</f>
        <v>0</v>
      </c>
      <c r="W5" s="34">
        <f>COUNTIF(B5:S6,"●")</f>
        <v>0</v>
      </c>
      <c r="X5" s="35">
        <f>SUM(B5,E5,H5,K5,N5,Q5,)</f>
        <v>0</v>
      </c>
      <c r="Y5" s="35">
        <f>SUM(D5,G5,J5,M5,P5,S5,)</f>
        <v>0</v>
      </c>
      <c r="Z5" s="34">
        <f>X5-Y5</f>
        <v>0</v>
      </c>
      <c r="AA5" s="36"/>
      <c r="AC5" t="s">
        <v>11</v>
      </c>
    </row>
    <row r="6" spans="1:30" ht="18" customHeight="1" x14ac:dyDescent="0.15">
      <c r="A6" s="33"/>
      <c r="B6" s="12"/>
      <c r="C6" s="13"/>
      <c r="D6" s="14"/>
      <c r="E6" s="38" t="s">
        <v>32</v>
      </c>
      <c r="F6" s="39"/>
      <c r="G6" s="39"/>
      <c r="H6" s="38" t="s">
        <v>31</v>
      </c>
      <c r="I6" s="39"/>
      <c r="J6" s="40"/>
      <c r="K6" s="39" t="s">
        <v>28</v>
      </c>
      <c r="L6" s="39"/>
      <c r="M6" s="39"/>
      <c r="N6" s="38" t="s">
        <v>35</v>
      </c>
      <c r="O6" s="39"/>
      <c r="P6" s="40"/>
      <c r="Q6" s="39" t="s">
        <v>35</v>
      </c>
      <c r="R6" s="39"/>
      <c r="S6" s="39"/>
      <c r="T6" s="35"/>
      <c r="U6" s="35"/>
      <c r="V6" s="35"/>
      <c r="W6" s="35"/>
      <c r="X6" s="35"/>
      <c r="Y6" s="35"/>
      <c r="Z6" s="35"/>
      <c r="AA6" s="37"/>
    </row>
    <row r="7" spans="1:30" ht="18" customHeight="1" x14ac:dyDescent="0.15">
      <c r="A7" s="41" t="s">
        <v>15</v>
      </c>
      <c r="B7" s="20" t="str">
        <f>IF(G5="","",G5)</f>
        <v/>
      </c>
      <c r="C7" s="1" t="str">
        <f>IF(COUNT(B7,D7)=0,"",IF(B7&gt;D7,"○",IF(B7=D7,"△","●")))</f>
        <v/>
      </c>
      <c r="D7" s="21" t="str">
        <f>IF(E5="","",E5)</f>
        <v/>
      </c>
      <c r="E7" s="15"/>
      <c r="F7" s="16"/>
      <c r="G7" s="17"/>
      <c r="H7" s="5"/>
      <c r="I7" s="1" t="str">
        <f>IF(COUNT(H7,J7)=0,"",IF(H7&gt;J7,"○",IF(H7=J7,"△","●")))</f>
        <v/>
      </c>
      <c r="J7" s="7"/>
      <c r="K7" s="8"/>
      <c r="L7" s="1" t="str">
        <f>IF(COUNT(K7,M7)=0,"",IF(K7&gt;M7,"○",IF(K7=M7,"△","●")))</f>
        <v/>
      </c>
      <c r="M7" s="8"/>
      <c r="N7" s="5"/>
      <c r="O7" s="1" t="str">
        <f>IF(COUNT(N7,P7)=0,"",IF(N7&gt;P7,"○",IF(N7=P7,"△","●")))</f>
        <v/>
      </c>
      <c r="P7" s="7"/>
      <c r="Q7" s="8"/>
      <c r="R7" s="1" t="str">
        <f>IF(COUNT(Q7,S7)=0,"",IF(Q7&gt;S7,"○",IF(Q7=S7,"△","●")))</f>
        <v/>
      </c>
      <c r="S7" s="8"/>
      <c r="T7" s="35">
        <f>U7*3+V7*1</f>
        <v>0</v>
      </c>
      <c r="U7" s="34">
        <f>COUNTIF(B7:S8,"○")</f>
        <v>0</v>
      </c>
      <c r="V7" s="34">
        <f>COUNTIF(B7:S8,"△")</f>
        <v>0</v>
      </c>
      <c r="W7" s="34">
        <f>COUNTIF(B7:S8,"●")</f>
        <v>0</v>
      </c>
      <c r="X7" s="35">
        <f>SUM(B7,E7,H7,K7,N7,Q7,)</f>
        <v>0</v>
      </c>
      <c r="Y7" s="35">
        <f>SUM(D7,G7,J7,M7,P7,S7,)</f>
        <v>0</v>
      </c>
      <c r="Z7" s="34">
        <f t="shared" ref="Z7" si="0">X7-Y7</f>
        <v>0</v>
      </c>
      <c r="AA7" s="37"/>
      <c r="AC7" s="23"/>
      <c r="AD7" t="s">
        <v>8</v>
      </c>
    </row>
    <row r="8" spans="1:30" ht="18" customHeight="1" x14ac:dyDescent="0.15">
      <c r="A8" s="42"/>
      <c r="B8" s="43" t="str">
        <f>IF(E6="","",E6)</f>
        <v>6/16　西播G</v>
      </c>
      <c r="C8" s="44"/>
      <c r="D8" s="45"/>
      <c r="E8" s="12"/>
      <c r="F8" s="13"/>
      <c r="G8" s="14"/>
      <c r="H8" s="38" t="s">
        <v>32</v>
      </c>
      <c r="I8" s="39"/>
      <c r="J8" s="40"/>
      <c r="K8" s="46" t="s">
        <v>23</v>
      </c>
      <c r="L8" s="47"/>
      <c r="M8" s="47"/>
      <c r="N8" s="38" t="s">
        <v>30</v>
      </c>
      <c r="O8" s="39"/>
      <c r="P8" s="40"/>
      <c r="Q8" s="39" t="s">
        <v>24</v>
      </c>
      <c r="R8" s="39"/>
      <c r="S8" s="39"/>
      <c r="T8" s="35"/>
      <c r="U8" s="35"/>
      <c r="V8" s="35"/>
      <c r="W8" s="35"/>
      <c r="X8" s="35"/>
      <c r="Y8" s="35"/>
      <c r="Z8" s="35"/>
      <c r="AA8" s="37"/>
    </row>
    <row r="9" spans="1:30" ht="18" customHeight="1" x14ac:dyDescent="0.15">
      <c r="A9" s="41" t="s">
        <v>16</v>
      </c>
      <c r="B9" s="20" t="str">
        <f>IF(J5="","",J5)</f>
        <v/>
      </c>
      <c r="C9" s="1" t="str">
        <f>IF(COUNT(B9,D9)=0,"",IF(B9&gt;D9,"○",IF(B9=D9,"△","●")))</f>
        <v/>
      </c>
      <c r="D9" s="21" t="str">
        <f>IF(H5="","",H5)</f>
        <v/>
      </c>
      <c r="E9" s="20" t="str">
        <f>IF(J7="","",J7)</f>
        <v/>
      </c>
      <c r="F9" s="1" t="str">
        <f>IF(COUNT(E9,G9)=0,"",IF(E9&gt;G9,"○",IF(E9=G9,"△","●")))</f>
        <v/>
      </c>
      <c r="G9" s="21" t="str">
        <f>IF(H7="","",H7)</f>
        <v/>
      </c>
      <c r="H9" s="15"/>
      <c r="I9" s="16"/>
      <c r="J9" s="17"/>
      <c r="K9" s="8"/>
      <c r="L9" s="1" t="str">
        <f>IF(COUNT(K9,M9)=0,"",IF(K9&gt;M9,"○",IF(K9=M9,"△","●")))</f>
        <v/>
      </c>
      <c r="M9" s="8"/>
      <c r="N9" s="5"/>
      <c r="O9" s="1" t="str">
        <f>IF(COUNT(N9,P9)=0,"",IF(N9&gt;P9,"○",IF(N9=P9,"△","●")))</f>
        <v/>
      </c>
      <c r="P9" s="7"/>
      <c r="Q9" s="8"/>
      <c r="R9" s="1" t="str">
        <f>IF(COUNT(Q9,S9)=0,"",IF(Q9&gt;S9,"○",IF(Q9=S9,"△","●")))</f>
        <v/>
      </c>
      <c r="S9" s="8"/>
      <c r="T9" s="35">
        <f>U9*3+V9*1</f>
        <v>0</v>
      </c>
      <c r="U9" s="34">
        <f>COUNTIF(B9:S10,"○")</f>
        <v>0</v>
      </c>
      <c r="V9" s="34">
        <f>COUNTIF(B9:S10,"△")</f>
        <v>0</v>
      </c>
      <c r="W9" s="34">
        <f>COUNTIF(B9:S10,"●")</f>
        <v>0</v>
      </c>
      <c r="X9" s="35">
        <f>SUM(B9,E9,H9,K9,N9,Q9,)</f>
        <v>0</v>
      </c>
      <c r="Y9" s="35">
        <f>SUM(D9,G9,J9,M9,P9,S9,)</f>
        <v>0</v>
      </c>
      <c r="Z9" s="34">
        <f t="shared" ref="Z9" si="1">X9-Y9</f>
        <v>0</v>
      </c>
      <c r="AA9" s="37"/>
      <c r="AC9" s="22"/>
      <c r="AD9" t="s">
        <v>9</v>
      </c>
    </row>
    <row r="10" spans="1:30" ht="18" customHeight="1" x14ac:dyDescent="0.15">
      <c r="A10" s="42"/>
      <c r="B10" s="43" t="str">
        <f>IF(H6="","",H6)</f>
        <v>6/16　西播G</v>
      </c>
      <c r="C10" s="44"/>
      <c r="D10" s="45"/>
      <c r="E10" s="43" t="str">
        <f>IF(H8="","",H8)</f>
        <v>6/16　西播G</v>
      </c>
      <c r="F10" s="44"/>
      <c r="G10" s="45"/>
      <c r="H10" s="12"/>
      <c r="I10" s="13"/>
      <c r="J10" s="14"/>
      <c r="K10" s="39" t="s">
        <v>24</v>
      </c>
      <c r="L10" s="39"/>
      <c r="M10" s="39"/>
      <c r="N10" s="38" t="s">
        <v>29</v>
      </c>
      <c r="O10" s="39"/>
      <c r="P10" s="40"/>
      <c r="Q10" s="46" t="s">
        <v>24</v>
      </c>
      <c r="R10" s="47"/>
      <c r="S10" s="47"/>
      <c r="T10" s="35"/>
      <c r="U10" s="35"/>
      <c r="V10" s="35"/>
      <c r="W10" s="35"/>
      <c r="X10" s="35"/>
      <c r="Y10" s="35"/>
      <c r="Z10" s="35"/>
      <c r="AA10" s="37"/>
    </row>
    <row r="11" spans="1:30" ht="18" customHeight="1" x14ac:dyDescent="0.15">
      <c r="A11" s="41" t="s">
        <v>17</v>
      </c>
      <c r="B11" s="20" t="str">
        <f>IF(M5="","",M5)</f>
        <v/>
      </c>
      <c r="C11" s="1" t="str">
        <f>IF(COUNT(B11,D11)=0,"",IF(B11&gt;D11,"○",IF(B11=D11,"△","●")))</f>
        <v/>
      </c>
      <c r="D11" s="21" t="str">
        <f>IF(K5="","",K5)</f>
        <v/>
      </c>
      <c r="E11" s="20" t="str">
        <f>IF(M7="","",M7)</f>
        <v/>
      </c>
      <c r="F11" s="1" t="str">
        <f>IF(COUNT(E11,G11)=0,"",IF(E11&gt;G11,"○",IF(E11=G11,"△","●")))</f>
        <v/>
      </c>
      <c r="G11" s="21" t="str">
        <f>IF(K7="","",K7)</f>
        <v/>
      </c>
      <c r="H11" s="20" t="str">
        <f>IF(M9="","",M9)</f>
        <v/>
      </c>
      <c r="I11" s="1" t="str">
        <f>IF(COUNT(H11,J11)=0,"",IF(H11&gt;J11,"○",IF(H11=J11,"△","●")))</f>
        <v/>
      </c>
      <c r="J11" s="21" t="str">
        <f>IF(K9="","",K9)</f>
        <v/>
      </c>
      <c r="K11" s="15"/>
      <c r="L11" s="16"/>
      <c r="M11" s="17"/>
      <c r="N11" s="5"/>
      <c r="O11" s="1" t="str">
        <f>IF(COUNT(N11,P11)=0,"",IF(N11&gt;P11,"○",IF(N11=P11,"△","●")))</f>
        <v/>
      </c>
      <c r="P11" s="7"/>
      <c r="Q11" s="8"/>
      <c r="R11" s="1" t="str">
        <f>IF(COUNT(Q11,S11)=0,"",IF(Q11&gt;S11,"○",IF(Q11=S11,"△","●")))</f>
        <v/>
      </c>
      <c r="S11" s="8"/>
      <c r="T11" s="35">
        <f>U11*3+V11*1</f>
        <v>0</v>
      </c>
      <c r="U11" s="34">
        <f>COUNTIF(B11:S12,"○")</f>
        <v>0</v>
      </c>
      <c r="V11" s="34">
        <f>COUNTIF(B11:S12,"△")</f>
        <v>0</v>
      </c>
      <c r="W11" s="34">
        <f>COUNTIF(B11:S12,"●")</f>
        <v>0</v>
      </c>
      <c r="X11" s="35">
        <f>SUM(B11,E11,H11,K11,N11,Q11,)</f>
        <v>0</v>
      </c>
      <c r="Y11" s="35">
        <f>SUM(D11,G11,J11,M11,P11,S11,)</f>
        <v>0</v>
      </c>
      <c r="Z11" s="34">
        <f t="shared" ref="Z11" si="2">X11-Y11</f>
        <v>0</v>
      </c>
      <c r="AA11" s="37"/>
      <c r="AC11" s="24"/>
      <c r="AD11" t="s">
        <v>10</v>
      </c>
    </row>
    <row r="12" spans="1:30" ht="18" customHeight="1" x14ac:dyDescent="0.15">
      <c r="A12" s="42"/>
      <c r="B12" s="43" t="str">
        <f>IF(K6="","",K6)</f>
        <v>6/9 西播Ｇ</v>
      </c>
      <c r="C12" s="44"/>
      <c r="D12" s="45"/>
      <c r="E12" s="48" t="str">
        <f>IF(K8="","",K8)</f>
        <v>5/12　網干南G</v>
      </c>
      <c r="F12" s="49"/>
      <c r="G12" s="50"/>
      <c r="H12" s="43" t="str">
        <f>IF(K10="","",K10)</f>
        <v>5/12　網干南G</v>
      </c>
      <c r="I12" s="44"/>
      <c r="J12" s="45"/>
      <c r="K12" s="12"/>
      <c r="L12" s="13"/>
      <c r="M12" s="14"/>
      <c r="N12" s="38" t="s">
        <v>30</v>
      </c>
      <c r="O12" s="39"/>
      <c r="P12" s="40"/>
      <c r="Q12" s="39" t="s">
        <v>30</v>
      </c>
      <c r="R12" s="39"/>
      <c r="S12" s="39"/>
      <c r="T12" s="35"/>
      <c r="U12" s="35"/>
      <c r="V12" s="35"/>
      <c r="W12" s="35"/>
      <c r="X12" s="35"/>
      <c r="Y12" s="35"/>
      <c r="Z12" s="35"/>
      <c r="AA12" s="37"/>
    </row>
    <row r="13" spans="1:30" ht="18" customHeight="1" x14ac:dyDescent="0.15">
      <c r="A13" s="41" t="s">
        <v>18</v>
      </c>
      <c r="B13" s="20" t="str">
        <f>IF(P5="","",P5)</f>
        <v/>
      </c>
      <c r="C13" s="1" t="str">
        <f>IF(COUNT(B13,D13)=0,"",IF(B13&gt;D13,"○",IF(B13=D13,"△","●")))</f>
        <v/>
      </c>
      <c r="D13" s="21" t="str">
        <f>IF(N5="","",N5)</f>
        <v/>
      </c>
      <c r="E13" s="20" t="str">
        <f>IF(P7="","",P7)</f>
        <v/>
      </c>
      <c r="F13" s="1" t="str">
        <f>IF(COUNT(E13,G13)=0,"",IF(E13&gt;G13,"○",IF(E13=G13,"△","●")))</f>
        <v/>
      </c>
      <c r="G13" s="21" t="str">
        <f>IF(N7="","",N7)</f>
        <v/>
      </c>
      <c r="H13" s="20" t="str">
        <f>IF(P9="","",P9)</f>
        <v/>
      </c>
      <c r="I13" s="1" t="str">
        <f>IF(COUNT(H13,J13)=0,"",IF(H13&gt;J13,"○",IF(H13=J13,"△","●")))</f>
        <v/>
      </c>
      <c r="J13" s="21" t="str">
        <f>IF(N9="","",N9)</f>
        <v/>
      </c>
      <c r="K13" s="20" t="str">
        <f>IF(P11="","",P11)</f>
        <v/>
      </c>
      <c r="L13" s="1" t="str">
        <f>IF(COUNT(K13,M13)=0,"",IF(K13&gt;M13,"○",IF(K13=M13,"△","●")))</f>
        <v/>
      </c>
      <c r="M13" s="21" t="str">
        <f>IF(N11="","",N11)</f>
        <v/>
      </c>
      <c r="N13" s="15"/>
      <c r="O13" s="16"/>
      <c r="P13" s="17"/>
      <c r="Q13" s="8"/>
      <c r="R13" s="1" t="str">
        <f>IF(COUNT(Q13,S13)=0,"",IF(Q13&gt;S13,"○",IF(Q13=S13,"△","●")))</f>
        <v/>
      </c>
      <c r="S13" s="8"/>
      <c r="T13" s="35">
        <f>U13*3+V13*1</f>
        <v>0</v>
      </c>
      <c r="U13" s="34">
        <f>COUNTIF(B13:S14,"○")</f>
        <v>0</v>
      </c>
      <c r="V13" s="34">
        <f>COUNTIF(B13:S14,"△")</f>
        <v>0</v>
      </c>
      <c r="W13" s="34">
        <f>COUNTIF(B13:S14,"●")</f>
        <v>0</v>
      </c>
      <c r="X13" s="35">
        <f>SUM(B13,E13,H13,K13,N13,Q13,)</f>
        <v>0</v>
      </c>
      <c r="Y13" s="35">
        <f>SUM(D13,G13,J13,M13,P13,S13,)</f>
        <v>0</v>
      </c>
      <c r="Z13" s="34">
        <f t="shared" ref="Z13" si="3">X13-Y13</f>
        <v>0</v>
      </c>
      <c r="AA13" s="37"/>
      <c r="AC13" s="19"/>
      <c r="AD13" t="s">
        <v>7</v>
      </c>
    </row>
    <row r="14" spans="1:30" ht="18" customHeight="1" x14ac:dyDescent="0.15">
      <c r="A14" s="42"/>
      <c r="B14" s="48" t="str">
        <f>IF(N6="","",N6)</f>
        <v>7/14 西播Ｇ</v>
      </c>
      <c r="C14" s="49"/>
      <c r="D14" s="50"/>
      <c r="E14" s="43" t="str">
        <f>IF(N8="","",N8)</f>
        <v>6/15　網干南G</v>
      </c>
      <c r="F14" s="44"/>
      <c r="G14" s="45"/>
      <c r="H14" s="43" t="str">
        <f>IF(N10="","",N10)</f>
        <v>6/9 西播Ｇ</v>
      </c>
      <c r="I14" s="44"/>
      <c r="J14" s="45"/>
      <c r="K14" s="43" t="str">
        <f>IF(N12="","",N12)</f>
        <v>6/15　網干南G</v>
      </c>
      <c r="L14" s="44"/>
      <c r="M14" s="45"/>
      <c r="N14" s="12"/>
      <c r="O14" s="13"/>
      <c r="P14" s="14"/>
      <c r="Q14" s="46" t="s">
        <v>35</v>
      </c>
      <c r="R14" s="47"/>
      <c r="S14" s="47"/>
      <c r="T14" s="35"/>
      <c r="U14" s="35"/>
      <c r="V14" s="35"/>
      <c r="W14" s="35"/>
      <c r="X14" s="35"/>
      <c r="Y14" s="35"/>
      <c r="Z14" s="35"/>
      <c r="AA14" s="37"/>
    </row>
    <row r="15" spans="1:30" ht="18" customHeight="1" x14ac:dyDescent="0.15">
      <c r="A15" s="41" t="s">
        <v>19</v>
      </c>
      <c r="B15" s="20" t="str">
        <f>IF(S5="","",S5)</f>
        <v/>
      </c>
      <c r="C15" s="1" t="str">
        <f>IF(COUNT(B15,D15)=0,"",IF(B15&gt;D15,"○",IF(B15=D15,"△","●")))</f>
        <v/>
      </c>
      <c r="D15" s="21" t="str">
        <f>IF(Q5="","",Q5)</f>
        <v/>
      </c>
      <c r="E15" s="20" t="str">
        <f>IF(S7="","",S7)</f>
        <v/>
      </c>
      <c r="F15" s="1" t="str">
        <f>IF(COUNT(E15,G15)=0,"",IF(E15&gt;G15,"○",IF(E15=G15,"△","●")))</f>
        <v/>
      </c>
      <c r="G15" s="21" t="str">
        <f>IF(Q7="","",Q7)</f>
        <v/>
      </c>
      <c r="H15" s="20" t="str">
        <f>IF(S9="","",S9)</f>
        <v/>
      </c>
      <c r="I15" s="1" t="str">
        <f>IF(COUNT(H15,J15)=0,"",IF(H15&gt;J15,"○",IF(H15=J15,"△","●")))</f>
        <v/>
      </c>
      <c r="J15" s="21" t="str">
        <f>IF(Q9="","",Q9)</f>
        <v/>
      </c>
      <c r="K15" s="20" t="str">
        <f>IF(S11="","",S11)</f>
        <v/>
      </c>
      <c r="L15" s="1" t="str">
        <f>IF(COUNT(K15,M15)=0,"",IF(K15&gt;M15,"○",IF(K15=M15,"△","●")))</f>
        <v/>
      </c>
      <c r="M15" s="21" t="str">
        <f>IF(Q11="","",Q11)</f>
        <v/>
      </c>
      <c r="N15" s="20" t="str">
        <f>IF(S13="","",S13)</f>
        <v/>
      </c>
      <c r="O15" s="1" t="str">
        <f>IF(COUNT(N15,P15)=0,"",IF(N15&gt;P15,"○",IF(N15=P15,"△","●")))</f>
        <v/>
      </c>
      <c r="P15" s="21" t="str">
        <f>IF(Q13="","",Q13)</f>
        <v/>
      </c>
      <c r="Q15" s="15"/>
      <c r="R15" s="16"/>
      <c r="S15" s="16"/>
      <c r="T15" s="35">
        <f>U15*3+V15*1</f>
        <v>0</v>
      </c>
      <c r="U15" s="34">
        <f>COUNTIF(B15:S16,"○")</f>
        <v>0</v>
      </c>
      <c r="V15" s="34">
        <f>COUNTIF(B15:S16,"△")</f>
        <v>0</v>
      </c>
      <c r="W15" s="34">
        <f>COUNTIF(B15:S16,"●")</f>
        <v>0</v>
      </c>
      <c r="X15" s="35">
        <f>SUM(B15,E15,H15,K15,N15,Q15,)</f>
        <v>0</v>
      </c>
      <c r="Y15" s="35">
        <f>SUM(D15,G15,J15,M15,P15,S15,)</f>
        <v>0</v>
      </c>
      <c r="Z15" s="34">
        <f t="shared" ref="Z15" si="4">X15-Y15</f>
        <v>0</v>
      </c>
      <c r="AA15" s="37"/>
      <c r="AC15" t="s">
        <v>12</v>
      </c>
    </row>
    <row r="16" spans="1:30" ht="18" customHeight="1" x14ac:dyDescent="0.15">
      <c r="A16" s="42"/>
      <c r="B16" s="51" t="str">
        <f>IF(Q6="","",Q6)</f>
        <v>7/14 西播Ｇ</v>
      </c>
      <c r="C16" s="52"/>
      <c r="D16" s="53"/>
      <c r="E16" s="51" t="str">
        <f>IF(Q8="","",Q8)</f>
        <v>5/12　網干南G</v>
      </c>
      <c r="F16" s="52"/>
      <c r="G16" s="53"/>
      <c r="H16" s="54" t="str">
        <f>IF(Q10="","",Q10)</f>
        <v>5/12　網干南G</v>
      </c>
      <c r="I16" s="55"/>
      <c r="J16" s="56"/>
      <c r="K16" s="51" t="str">
        <f>IF(Q12="","",Q12)</f>
        <v>6/15　網干南G</v>
      </c>
      <c r="L16" s="52"/>
      <c r="M16" s="53"/>
      <c r="N16" s="54" t="str">
        <f>IF(Q14="","",Q14)</f>
        <v>7/14 西播Ｇ</v>
      </c>
      <c r="O16" s="55"/>
      <c r="P16" s="56"/>
      <c r="Q16" s="26"/>
      <c r="R16" s="27"/>
      <c r="S16" s="27"/>
      <c r="T16" s="35"/>
      <c r="U16" s="35"/>
      <c r="V16" s="35"/>
      <c r="W16" s="35"/>
      <c r="X16" s="35"/>
      <c r="Y16" s="35"/>
      <c r="Z16" s="35"/>
      <c r="AA16" s="37"/>
    </row>
  </sheetData>
  <mergeCells count="92">
    <mergeCell ref="AA15:AA16"/>
    <mergeCell ref="B16:D16"/>
    <mergeCell ref="E16:G16"/>
    <mergeCell ref="H16:J16"/>
    <mergeCell ref="K16:M16"/>
    <mergeCell ref="N16:P16"/>
    <mergeCell ref="X15:X16"/>
    <mergeCell ref="Y15:Y16"/>
    <mergeCell ref="Z15:Z16"/>
    <mergeCell ref="A15:A16"/>
    <mergeCell ref="T15:T16"/>
    <mergeCell ref="U15:U16"/>
    <mergeCell ref="V15:V16"/>
    <mergeCell ref="W15:W16"/>
    <mergeCell ref="Y13:Y14"/>
    <mergeCell ref="Z13:Z14"/>
    <mergeCell ref="AA13:AA14"/>
    <mergeCell ref="B14:D14"/>
    <mergeCell ref="E14:G14"/>
    <mergeCell ref="H14:J14"/>
    <mergeCell ref="K14:M14"/>
    <mergeCell ref="Q14:S14"/>
    <mergeCell ref="X13:X14"/>
    <mergeCell ref="A13:A14"/>
    <mergeCell ref="T13:T14"/>
    <mergeCell ref="U13:U14"/>
    <mergeCell ref="V13:V14"/>
    <mergeCell ref="W13:W14"/>
    <mergeCell ref="A9:A10"/>
    <mergeCell ref="T9:T10"/>
    <mergeCell ref="U9:U10"/>
    <mergeCell ref="V9:V10"/>
    <mergeCell ref="W9:W10"/>
    <mergeCell ref="N10:P10"/>
    <mergeCell ref="Q10:S10"/>
    <mergeCell ref="X9:X10"/>
    <mergeCell ref="Y11:Y12"/>
    <mergeCell ref="Z11:Z12"/>
    <mergeCell ref="AA11:AA12"/>
    <mergeCell ref="B12:D12"/>
    <mergeCell ref="E12:G12"/>
    <mergeCell ref="H12:J12"/>
    <mergeCell ref="N12:P12"/>
    <mergeCell ref="Q12:S12"/>
    <mergeCell ref="X11:X12"/>
    <mergeCell ref="Y9:Y10"/>
    <mergeCell ref="Z9:Z10"/>
    <mergeCell ref="AA9:AA10"/>
    <mergeCell ref="B10:D10"/>
    <mergeCell ref="E10:G10"/>
    <mergeCell ref="K10:M10"/>
    <mergeCell ref="AA7:AA8"/>
    <mergeCell ref="B8:D8"/>
    <mergeCell ref="H8:J8"/>
    <mergeCell ref="K8:M8"/>
    <mergeCell ref="N8:P8"/>
    <mergeCell ref="Q8:S8"/>
    <mergeCell ref="X7:X8"/>
    <mergeCell ref="Y7:Y8"/>
    <mergeCell ref="Z7:Z8"/>
    <mergeCell ref="A11:A12"/>
    <mergeCell ref="T11:T12"/>
    <mergeCell ref="U11:U12"/>
    <mergeCell ref="V11:V12"/>
    <mergeCell ref="W11:W12"/>
    <mergeCell ref="A7:A8"/>
    <mergeCell ref="T7:T8"/>
    <mergeCell ref="U7:U8"/>
    <mergeCell ref="V7:V8"/>
    <mergeCell ref="W7:W8"/>
    <mergeCell ref="Y5:Y6"/>
    <mergeCell ref="Z5:Z6"/>
    <mergeCell ref="AA5:AA6"/>
    <mergeCell ref="E6:G6"/>
    <mergeCell ref="H6:J6"/>
    <mergeCell ref="K6:M6"/>
    <mergeCell ref="N6:P6"/>
    <mergeCell ref="Q6:S6"/>
    <mergeCell ref="X5:X6"/>
    <mergeCell ref="A5:A6"/>
    <mergeCell ref="T5:T6"/>
    <mergeCell ref="U5:U6"/>
    <mergeCell ref="V5:V6"/>
    <mergeCell ref="W5:W6"/>
    <mergeCell ref="A1:AA1"/>
    <mergeCell ref="A3:AA3"/>
    <mergeCell ref="B4:D4"/>
    <mergeCell ref="E4:G4"/>
    <mergeCell ref="H4:J4"/>
    <mergeCell ref="K4:M4"/>
    <mergeCell ref="N4:P4"/>
    <mergeCell ref="Q4:S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1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zoomScale="110" zoomScaleNormal="110" zoomScaleSheetLayoutView="100" workbookViewId="0">
      <selection activeCell="Q12" sqref="Q12:S12"/>
    </sheetView>
  </sheetViews>
  <sheetFormatPr defaultRowHeight="13.5" x14ac:dyDescent="0.15"/>
  <cols>
    <col min="1" max="1" width="7.625" customWidth="1"/>
    <col min="2" max="19" width="3.625" customWidth="1"/>
    <col min="20" max="23" width="4.625" customWidth="1"/>
    <col min="24" max="24" width="5.75" customWidth="1"/>
    <col min="25" max="27" width="4.625" customWidth="1"/>
  </cols>
  <sheetData>
    <row r="1" spans="1:30" ht="21" customHeight="1" x14ac:dyDescent="0.1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30" ht="12" customHeight="1" x14ac:dyDescent="0.15"/>
    <row r="3" spans="1:30" ht="21" customHeight="1" x14ac:dyDescent="0.1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30" ht="21" customHeight="1" thickBot="1" x14ac:dyDescent="0.2">
      <c r="A4" s="25"/>
      <c r="B4" s="30" t="str">
        <f>A5</f>
        <v>津田</v>
      </c>
      <c r="C4" s="30"/>
      <c r="D4" s="30"/>
      <c r="E4" s="30" t="str">
        <f>A7</f>
        <v>広畑</v>
      </c>
      <c r="F4" s="30"/>
      <c r="G4" s="30"/>
      <c r="H4" s="30" t="str">
        <f>A9</f>
        <v>網干</v>
      </c>
      <c r="I4" s="30"/>
      <c r="J4" s="30"/>
      <c r="K4" s="30" t="str">
        <f>A11</f>
        <v>英賀保</v>
      </c>
      <c r="L4" s="30"/>
      <c r="M4" s="30"/>
      <c r="N4" s="30" t="str">
        <f>A13</f>
        <v>大津茂</v>
      </c>
      <c r="O4" s="30"/>
      <c r="P4" s="30"/>
      <c r="Q4" s="30" t="str">
        <f>A15</f>
        <v>余部</v>
      </c>
      <c r="R4" s="30"/>
      <c r="S4" s="31"/>
      <c r="T4" s="18" t="s">
        <v>0</v>
      </c>
      <c r="U4" s="18" t="s">
        <v>1</v>
      </c>
      <c r="V4" s="18" t="s">
        <v>2</v>
      </c>
      <c r="W4" s="18" t="s">
        <v>3</v>
      </c>
      <c r="X4" s="18" t="s">
        <v>4</v>
      </c>
      <c r="Y4" s="18" t="s">
        <v>5</v>
      </c>
      <c r="Z4" s="18" t="s">
        <v>6</v>
      </c>
      <c r="AA4" s="18" t="s">
        <v>7</v>
      </c>
    </row>
    <row r="5" spans="1:30" ht="18" customHeight="1" thickTop="1" x14ac:dyDescent="0.15">
      <c r="A5" s="32" t="s">
        <v>15</v>
      </c>
      <c r="B5" s="9"/>
      <c r="C5" s="10"/>
      <c r="D5" s="11"/>
      <c r="E5" s="3"/>
      <c r="F5" s="2" t="str">
        <f>IF(COUNT(E5,G5)=0,"",IF(E5&gt;G5,"○",IF(E5=G5,"△","●")))</f>
        <v/>
      </c>
      <c r="G5" s="3"/>
      <c r="H5" s="4"/>
      <c r="I5" s="2" t="str">
        <f>IF(COUNT(H5,J5)=0,"",IF(H5&gt;J5,"○",IF(H5=J5,"△","●")))</f>
        <v/>
      </c>
      <c r="J5" s="6"/>
      <c r="K5" s="3"/>
      <c r="L5" s="2" t="str">
        <f>IF(COUNT(K5,M5)=0,"",IF(K5&gt;M5,"○",IF(K5=M5,"△","●")))</f>
        <v/>
      </c>
      <c r="M5" s="3"/>
      <c r="N5" s="4"/>
      <c r="O5" s="2" t="str">
        <f>IF(COUNT(N5,P5)=0,"",IF(N5&gt;P5,"○",IF(N5=P5,"△","●")))</f>
        <v/>
      </c>
      <c r="P5" s="6"/>
      <c r="Q5" s="3"/>
      <c r="R5" s="2" t="str">
        <f>IF(COUNT(Q5,S5)=0,"",IF(Q5&gt;S5,"○",IF(Q5=S5,"△","●")))</f>
        <v/>
      </c>
      <c r="S5" s="3"/>
      <c r="T5" s="34">
        <f>U5*3+V5*1</f>
        <v>0</v>
      </c>
      <c r="U5" s="34">
        <f>COUNTIF(B5:S6,"○")</f>
        <v>0</v>
      </c>
      <c r="V5" s="34">
        <f>COUNTIF(B5:S6,"△")</f>
        <v>0</v>
      </c>
      <c r="W5" s="34">
        <f>COUNTIF(B5:S6,"●")</f>
        <v>0</v>
      </c>
      <c r="X5" s="35">
        <f>SUM(B5,E5,H5,K5,N5,Q5,)</f>
        <v>0</v>
      </c>
      <c r="Y5" s="35">
        <f>SUM(D5,G5,J5,M5,P5,S5,)</f>
        <v>0</v>
      </c>
      <c r="Z5" s="34">
        <f>X5-Y5</f>
        <v>0</v>
      </c>
      <c r="AA5" s="36"/>
      <c r="AC5" t="s">
        <v>11</v>
      </c>
    </row>
    <row r="6" spans="1:30" ht="18" customHeight="1" x14ac:dyDescent="0.15">
      <c r="A6" s="33"/>
      <c r="B6" s="12"/>
      <c r="C6" s="13"/>
      <c r="D6" s="14"/>
      <c r="E6" s="38" t="s">
        <v>33</v>
      </c>
      <c r="F6" s="39"/>
      <c r="G6" s="39"/>
      <c r="H6" s="38" t="s">
        <v>24</v>
      </c>
      <c r="I6" s="39"/>
      <c r="J6" s="40"/>
      <c r="K6" s="39" t="s">
        <v>30</v>
      </c>
      <c r="L6" s="39"/>
      <c r="M6" s="39"/>
      <c r="N6" s="38" t="s">
        <v>30</v>
      </c>
      <c r="O6" s="39"/>
      <c r="P6" s="40"/>
      <c r="Q6" s="39" t="s">
        <v>24</v>
      </c>
      <c r="R6" s="39"/>
      <c r="S6" s="39"/>
      <c r="T6" s="35"/>
      <c r="U6" s="35"/>
      <c r="V6" s="35"/>
      <c r="W6" s="35"/>
      <c r="X6" s="35"/>
      <c r="Y6" s="35"/>
      <c r="Z6" s="35"/>
      <c r="AA6" s="37"/>
    </row>
    <row r="7" spans="1:30" ht="18" customHeight="1" x14ac:dyDescent="0.15">
      <c r="A7" s="41" t="s">
        <v>16</v>
      </c>
      <c r="B7" s="20" t="str">
        <f>IF(G5="","",G5)</f>
        <v/>
      </c>
      <c r="C7" s="1" t="str">
        <f>IF(COUNT(B7,D7)=0,"",IF(B7&gt;D7,"○",IF(B7=D7,"△","●")))</f>
        <v/>
      </c>
      <c r="D7" s="21" t="str">
        <f>IF(E5="","",E5)</f>
        <v/>
      </c>
      <c r="E7" s="15"/>
      <c r="F7" s="16"/>
      <c r="G7" s="17"/>
      <c r="H7" s="5"/>
      <c r="I7" s="1" t="str">
        <f>IF(COUNT(H7,J7)=0,"",IF(H7&gt;J7,"○",IF(H7=J7,"△","●")))</f>
        <v/>
      </c>
      <c r="J7" s="7"/>
      <c r="K7" s="8"/>
      <c r="L7" s="1" t="str">
        <f>IF(COUNT(K7,M7)=0,"",IF(K7&gt;M7,"○",IF(K7=M7,"△","●")))</f>
        <v/>
      </c>
      <c r="M7" s="8"/>
      <c r="N7" s="5"/>
      <c r="O7" s="1" t="str">
        <f>IF(COUNT(N7,P7)=0,"",IF(N7&gt;P7,"○",IF(N7=P7,"△","●")))</f>
        <v/>
      </c>
      <c r="P7" s="7"/>
      <c r="Q7" s="8"/>
      <c r="R7" s="1" t="str">
        <f>IF(COUNT(Q7,S7)=0,"",IF(Q7&gt;S7,"○",IF(Q7=S7,"△","●")))</f>
        <v/>
      </c>
      <c r="S7" s="8"/>
      <c r="T7" s="35">
        <f>U7*3+V7*1</f>
        <v>0</v>
      </c>
      <c r="U7" s="34">
        <f>COUNTIF(B7:S8,"○")</f>
        <v>0</v>
      </c>
      <c r="V7" s="34">
        <f>COUNTIF(B7:S8,"△")</f>
        <v>0</v>
      </c>
      <c r="W7" s="34">
        <f>COUNTIF(B7:S8,"●")</f>
        <v>0</v>
      </c>
      <c r="X7" s="35">
        <f>SUM(B7,E7,H7,K7,N7,Q7,)</f>
        <v>0</v>
      </c>
      <c r="Y7" s="35">
        <f>SUM(D7,G7,J7,M7,P7,S7,)</f>
        <v>0</v>
      </c>
      <c r="Z7" s="34">
        <f t="shared" ref="Z7" si="0">X7-Y7</f>
        <v>0</v>
      </c>
      <c r="AA7" s="37"/>
      <c r="AC7" s="23"/>
      <c r="AD7" t="s">
        <v>8</v>
      </c>
    </row>
    <row r="8" spans="1:30" ht="18" customHeight="1" x14ac:dyDescent="0.15">
      <c r="A8" s="42"/>
      <c r="B8" s="43" t="str">
        <f>IF(E6="","",E6)</f>
        <v>6/29　網干南G</v>
      </c>
      <c r="C8" s="44"/>
      <c r="D8" s="45"/>
      <c r="E8" s="12"/>
      <c r="F8" s="13"/>
      <c r="G8" s="14"/>
      <c r="H8" s="38" t="s">
        <v>24</v>
      </c>
      <c r="I8" s="39"/>
      <c r="J8" s="40"/>
      <c r="K8" s="46" t="s">
        <v>33</v>
      </c>
      <c r="L8" s="47"/>
      <c r="M8" s="47"/>
      <c r="N8" s="38" t="s">
        <v>27</v>
      </c>
      <c r="O8" s="39"/>
      <c r="P8" s="40"/>
      <c r="Q8" s="39" t="s">
        <v>25</v>
      </c>
      <c r="R8" s="39"/>
      <c r="S8" s="39"/>
      <c r="T8" s="35"/>
      <c r="U8" s="35"/>
      <c r="V8" s="35"/>
      <c r="W8" s="35"/>
      <c r="X8" s="35"/>
      <c r="Y8" s="35"/>
      <c r="Z8" s="35"/>
      <c r="AA8" s="37"/>
    </row>
    <row r="9" spans="1:30" ht="18" customHeight="1" x14ac:dyDescent="0.15">
      <c r="A9" s="41" t="s">
        <v>17</v>
      </c>
      <c r="B9" s="20" t="str">
        <f>IF(J5="","",J5)</f>
        <v/>
      </c>
      <c r="C9" s="1" t="str">
        <f>IF(COUNT(B9,D9)=0,"",IF(B9&gt;D9,"○",IF(B9=D9,"△","●")))</f>
        <v/>
      </c>
      <c r="D9" s="21" t="str">
        <f>IF(H5="","",H5)</f>
        <v/>
      </c>
      <c r="E9" s="20" t="str">
        <f>IF(J7="","",J7)</f>
        <v/>
      </c>
      <c r="F9" s="1" t="str">
        <f>IF(COUNT(E9,G9)=0,"",IF(E9&gt;G9,"○",IF(E9=G9,"△","●")))</f>
        <v/>
      </c>
      <c r="G9" s="21" t="str">
        <f>IF(H7="","",H7)</f>
        <v/>
      </c>
      <c r="H9" s="15"/>
      <c r="I9" s="16"/>
      <c r="J9" s="17"/>
      <c r="K9" s="8"/>
      <c r="L9" s="1" t="str">
        <f>IF(COUNT(K9,M9)=0,"",IF(K9&gt;M9,"○",IF(K9=M9,"△","●")))</f>
        <v/>
      </c>
      <c r="M9" s="8"/>
      <c r="N9" s="5"/>
      <c r="O9" s="1" t="str">
        <f>IF(COUNT(N9,P9)=0,"",IF(N9&gt;P9,"○",IF(N9=P9,"△","●")))</f>
        <v/>
      </c>
      <c r="P9" s="7"/>
      <c r="Q9" s="8"/>
      <c r="R9" s="1" t="str">
        <f>IF(COUNT(Q9,S9)=0,"",IF(Q9&gt;S9,"○",IF(Q9=S9,"△","●")))</f>
        <v/>
      </c>
      <c r="S9" s="8"/>
      <c r="T9" s="35">
        <f>U9*3+V9*1</f>
        <v>0</v>
      </c>
      <c r="U9" s="34">
        <f>COUNTIF(B9:S10,"○")</f>
        <v>0</v>
      </c>
      <c r="V9" s="34">
        <f>COUNTIF(B9:S10,"△")</f>
        <v>0</v>
      </c>
      <c r="W9" s="34">
        <f>COUNTIF(B9:S10,"●")</f>
        <v>0</v>
      </c>
      <c r="X9" s="35">
        <f>SUM(B9,E9,H9,K9,N9,Q9,)</f>
        <v>0</v>
      </c>
      <c r="Y9" s="35">
        <f>SUM(D9,G9,J9,M9,P9,S9,)</f>
        <v>0</v>
      </c>
      <c r="Z9" s="34">
        <f t="shared" ref="Z9" si="1">X9-Y9</f>
        <v>0</v>
      </c>
      <c r="AA9" s="37"/>
      <c r="AC9" s="22"/>
      <c r="AD9" t="s">
        <v>9</v>
      </c>
    </row>
    <row r="10" spans="1:30" ht="18" customHeight="1" x14ac:dyDescent="0.15">
      <c r="A10" s="42"/>
      <c r="B10" s="43" t="str">
        <f>IF(H6="","",H6)</f>
        <v>5/12　網干南G</v>
      </c>
      <c r="C10" s="44"/>
      <c r="D10" s="45"/>
      <c r="E10" s="43" t="str">
        <f>IF(H8="","",H8)</f>
        <v>5/12　網干南G</v>
      </c>
      <c r="F10" s="44"/>
      <c r="G10" s="45"/>
      <c r="H10" s="12"/>
      <c r="I10" s="13"/>
      <c r="J10" s="14"/>
      <c r="K10" s="39" t="s">
        <v>30</v>
      </c>
      <c r="L10" s="39"/>
      <c r="M10" s="39"/>
      <c r="N10" s="38" t="s">
        <v>30</v>
      </c>
      <c r="O10" s="39"/>
      <c r="P10" s="40"/>
      <c r="Q10" s="46" t="s">
        <v>27</v>
      </c>
      <c r="R10" s="47"/>
      <c r="S10" s="47"/>
      <c r="T10" s="35"/>
      <c r="U10" s="35"/>
      <c r="V10" s="35"/>
      <c r="W10" s="35"/>
      <c r="X10" s="35"/>
      <c r="Y10" s="35"/>
      <c r="Z10" s="35"/>
      <c r="AA10" s="37"/>
    </row>
    <row r="11" spans="1:30" ht="18" customHeight="1" x14ac:dyDescent="0.15">
      <c r="A11" s="41" t="s">
        <v>18</v>
      </c>
      <c r="B11" s="20" t="str">
        <f>IF(M5="","",M5)</f>
        <v/>
      </c>
      <c r="C11" s="1" t="str">
        <f>IF(COUNT(B11,D11)=0,"",IF(B11&gt;D11,"○",IF(B11=D11,"△","●")))</f>
        <v/>
      </c>
      <c r="D11" s="21" t="str">
        <f>IF(K5="","",K5)</f>
        <v/>
      </c>
      <c r="E11" s="20" t="str">
        <f>IF(M7="","",M7)</f>
        <v/>
      </c>
      <c r="F11" s="1" t="str">
        <f>IF(COUNT(E11,G11)=0,"",IF(E11&gt;G11,"○",IF(E11=G11,"△","●")))</f>
        <v/>
      </c>
      <c r="G11" s="21" t="str">
        <f>IF(K7="","",K7)</f>
        <v/>
      </c>
      <c r="H11" s="20" t="str">
        <f>IF(M9="","",M9)</f>
        <v/>
      </c>
      <c r="I11" s="1" t="str">
        <f>IF(COUNT(H11,J11)=0,"",IF(H11&gt;J11,"○",IF(H11=J11,"△","●")))</f>
        <v/>
      </c>
      <c r="J11" s="21" t="str">
        <f>IF(K9="","",K9)</f>
        <v/>
      </c>
      <c r="K11" s="15"/>
      <c r="L11" s="16"/>
      <c r="M11" s="17"/>
      <c r="N11" s="5"/>
      <c r="O11" s="1" t="str">
        <f>IF(COUNT(N11,P11)=0,"",IF(N11&gt;P11,"○",IF(N11=P11,"△","●")))</f>
        <v/>
      </c>
      <c r="P11" s="7"/>
      <c r="Q11" s="8"/>
      <c r="R11" s="1" t="str">
        <f>IF(COUNT(Q11,S11)=0,"",IF(Q11&gt;S11,"○",IF(Q11=S11,"△","●")))</f>
        <v/>
      </c>
      <c r="S11" s="8"/>
      <c r="T11" s="35">
        <f>U11*3+V11*1</f>
        <v>0</v>
      </c>
      <c r="U11" s="34">
        <f>COUNTIF(B11:S12,"○")</f>
        <v>0</v>
      </c>
      <c r="V11" s="34">
        <f>COUNTIF(B11:S12,"△")</f>
        <v>0</v>
      </c>
      <c r="W11" s="34">
        <f>COUNTIF(B11:S12,"●")</f>
        <v>0</v>
      </c>
      <c r="X11" s="35">
        <f>SUM(B11,E11,H11,K11,N11,Q11,)</f>
        <v>0</v>
      </c>
      <c r="Y11" s="35">
        <f>SUM(D11,G11,J11,M11,P11,S11,)</f>
        <v>0</v>
      </c>
      <c r="Z11" s="34">
        <f t="shared" ref="Z11" si="2">X11-Y11</f>
        <v>0</v>
      </c>
      <c r="AA11" s="37"/>
      <c r="AC11" s="24"/>
      <c r="AD11" t="s">
        <v>10</v>
      </c>
    </row>
    <row r="12" spans="1:30" ht="18" customHeight="1" x14ac:dyDescent="0.15">
      <c r="A12" s="42"/>
      <c r="B12" s="43" t="str">
        <f>IF(K6="","",K6)</f>
        <v>6/15　網干南G</v>
      </c>
      <c r="C12" s="44"/>
      <c r="D12" s="45"/>
      <c r="E12" s="48" t="str">
        <f>IF(K8="","",K8)</f>
        <v>6/29　網干南G</v>
      </c>
      <c r="F12" s="49"/>
      <c r="G12" s="50"/>
      <c r="H12" s="43" t="str">
        <f>IF(K10="","",K10)</f>
        <v>6/15　網干南G</v>
      </c>
      <c r="I12" s="44"/>
      <c r="J12" s="45"/>
      <c r="K12" s="12"/>
      <c r="L12" s="13"/>
      <c r="M12" s="14"/>
      <c r="N12" s="38" t="s">
        <v>33</v>
      </c>
      <c r="O12" s="39"/>
      <c r="P12" s="40"/>
      <c r="Q12" s="39" t="s">
        <v>34</v>
      </c>
      <c r="R12" s="39"/>
      <c r="S12" s="39"/>
      <c r="T12" s="35"/>
      <c r="U12" s="35"/>
      <c r="V12" s="35"/>
      <c r="W12" s="35"/>
      <c r="X12" s="35"/>
      <c r="Y12" s="35"/>
      <c r="Z12" s="35"/>
      <c r="AA12" s="37"/>
    </row>
    <row r="13" spans="1:30" ht="18" customHeight="1" x14ac:dyDescent="0.15">
      <c r="A13" s="41" t="s">
        <v>19</v>
      </c>
      <c r="B13" s="20" t="str">
        <f>IF(P5="","",P5)</f>
        <v/>
      </c>
      <c r="C13" s="1" t="str">
        <f>IF(COUNT(B13,D13)=0,"",IF(B13&gt;D13,"○",IF(B13=D13,"△","●")))</f>
        <v/>
      </c>
      <c r="D13" s="21" t="str">
        <f>IF(N5="","",N5)</f>
        <v/>
      </c>
      <c r="E13" s="20" t="str">
        <f>IF(P7="","",P7)</f>
        <v/>
      </c>
      <c r="F13" s="1" t="str">
        <f>IF(COUNT(E13,G13)=0,"",IF(E13&gt;G13,"○",IF(E13=G13,"△","●")))</f>
        <v/>
      </c>
      <c r="G13" s="21" t="str">
        <f>IF(N7="","",N7)</f>
        <v/>
      </c>
      <c r="H13" s="20" t="str">
        <f>IF(P9="","",P9)</f>
        <v/>
      </c>
      <c r="I13" s="1" t="str">
        <f>IF(COUNT(H13,J13)=0,"",IF(H13&gt;J13,"○",IF(H13=J13,"△","●")))</f>
        <v/>
      </c>
      <c r="J13" s="21" t="str">
        <f>IF(N9="","",N9)</f>
        <v/>
      </c>
      <c r="K13" s="20" t="str">
        <f>IF(P11="","",P11)</f>
        <v/>
      </c>
      <c r="L13" s="1" t="str">
        <f>IF(COUNT(K13,M13)=0,"",IF(K13&gt;M13,"○",IF(K13=M13,"△","●")))</f>
        <v/>
      </c>
      <c r="M13" s="21" t="str">
        <f>IF(N11="","",N11)</f>
        <v/>
      </c>
      <c r="N13" s="15"/>
      <c r="O13" s="16"/>
      <c r="P13" s="17"/>
      <c r="Q13" s="8"/>
      <c r="R13" s="1" t="str">
        <f>IF(COUNT(Q13,S13)=0,"",IF(Q13&gt;S13,"○",IF(Q13=S13,"△","●")))</f>
        <v/>
      </c>
      <c r="S13" s="8"/>
      <c r="T13" s="35">
        <f>U13*3+V13*1</f>
        <v>0</v>
      </c>
      <c r="U13" s="34">
        <f>COUNTIF(B13:S14,"○")</f>
        <v>0</v>
      </c>
      <c r="V13" s="34">
        <f>COUNTIF(B13:S14,"△")</f>
        <v>0</v>
      </c>
      <c r="W13" s="34">
        <f>COUNTIF(B13:S14,"●")</f>
        <v>0</v>
      </c>
      <c r="X13" s="35">
        <f>SUM(B13,E13,H13,K13,N13,Q13,)</f>
        <v>0</v>
      </c>
      <c r="Y13" s="35">
        <f>SUM(D13,G13,J13,M13,P13,S13,)</f>
        <v>0</v>
      </c>
      <c r="Z13" s="34">
        <f t="shared" ref="Z13" si="3">X13-Y13</f>
        <v>0</v>
      </c>
      <c r="AA13" s="37"/>
      <c r="AC13" s="19"/>
      <c r="AD13" t="s">
        <v>7</v>
      </c>
    </row>
    <row r="14" spans="1:30" ht="18" customHeight="1" x14ac:dyDescent="0.15">
      <c r="A14" s="42"/>
      <c r="B14" s="48" t="str">
        <f>IF(N6="","",N6)</f>
        <v>6/15　網干南G</v>
      </c>
      <c r="C14" s="49"/>
      <c r="D14" s="50"/>
      <c r="E14" s="43" t="str">
        <f>IF(N8="","",N8)</f>
        <v>6/2　余部小</v>
      </c>
      <c r="F14" s="44"/>
      <c r="G14" s="45"/>
      <c r="H14" s="43" t="str">
        <f>IF(N10="","",N10)</f>
        <v>6/15　網干南G</v>
      </c>
      <c r="I14" s="44"/>
      <c r="J14" s="45"/>
      <c r="K14" s="43" t="str">
        <f>IF(N12="","",N12)</f>
        <v>6/29　網干南G</v>
      </c>
      <c r="L14" s="44"/>
      <c r="M14" s="45"/>
      <c r="N14" s="12"/>
      <c r="O14" s="13"/>
      <c r="P14" s="14"/>
      <c r="Q14" s="46" t="s">
        <v>26</v>
      </c>
      <c r="R14" s="47"/>
      <c r="S14" s="47"/>
      <c r="T14" s="35"/>
      <c r="U14" s="35"/>
      <c r="V14" s="35"/>
      <c r="W14" s="35"/>
      <c r="X14" s="35"/>
      <c r="Y14" s="35"/>
      <c r="Z14" s="35"/>
      <c r="AA14" s="37"/>
    </row>
    <row r="15" spans="1:30" ht="18" customHeight="1" x14ac:dyDescent="0.15">
      <c r="A15" s="41" t="s">
        <v>20</v>
      </c>
      <c r="B15" s="20" t="str">
        <f>IF(S5="","",S5)</f>
        <v/>
      </c>
      <c r="C15" s="1" t="str">
        <f>IF(COUNT(B15,D15)=0,"",IF(B15&gt;D15,"○",IF(B15=D15,"△","●")))</f>
        <v/>
      </c>
      <c r="D15" s="21" t="str">
        <f>IF(Q5="","",Q5)</f>
        <v/>
      </c>
      <c r="E15" s="20" t="str">
        <f>IF(S7="","",S7)</f>
        <v/>
      </c>
      <c r="F15" s="1" t="str">
        <f>IF(COUNT(E15,G15)=0,"",IF(E15&gt;G15,"○",IF(E15=G15,"△","●")))</f>
        <v/>
      </c>
      <c r="G15" s="21" t="str">
        <f>IF(Q7="","",Q7)</f>
        <v/>
      </c>
      <c r="H15" s="20" t="str">
        <f>IF(S9="","",S9)</f>
        <v/>
      </c>
      <c r="I15" s="1" t="str">
        <f>IF(COUNT(H15,J15)=0,"",IF(H15&gt;J15,"○",IF(H15=J15,"△","●")))</f>
        <v/>
      </c>
      <c r="J15" s="21" t="str">
        <f>IF(Q9="","",Q9)</f>
        <v/>
      </c>
      <c r="K15" s="20" t="str">
        <f>IF(S11="","",S11)</f>
        <v/>
      </c>
      <c r="L15" s="1" t="str">
        <f>IF(COUNT(K15,M15)=0,"",IF(K15&gt;M15,"○",IF(K15=M15,"△","●")))</f>
        <v/>
      </c>
      <c r="M15" s="21" t="str">
        <f>IF(Q11="","",Q11)</f>
        <v/>
      </c>
      <c r="N15" s="20" t="str">
        <f>IF(S13="","",S13)</f>
        <v/>
      </c>
      <c r="O15" s="1" t="str">
        <f>IF(COUNT(N15,P15)=0,"",IF(N15&gt;P15,"○",IF(N15=P15,"△","●")))</f>
        <v/>
      </c>
      <c r="P15" s="21" t="str">
        <f>IF(Q13="","",Q13)</f>
        <v/>
      </c>
      <c r="Q15" s="15"/>
      <c r="R15" s="16"/>
      <c r="S15" s="16"/>
      <c r="T15" s="35">
        <f>U15*3+V15*1</f>
        <v>0</v>
      </c>
      <c r="U15" s="34">
        <f>COUNTIF(B15:S16,"○")</f>
        <v>0</v>
      </c>
      <c r="V15" s="34">
        <f>COUNTIF(B15:S16,"△")</f>
        <v>0</v>
      </c>
      <c r="W15" s="34">
        <f>COUNTIF(B15:S16,"●")</f>
        <v>0</v>
      </c>
      <c r="X15" s="35">
        <f>SUM(B15,E15,H15,K15,N15,Q15,)</f>
        <v>0</v>
      </c>
      <c r="Y15" s="35">
        <f>SUM(D15,G15,J15,M15,P15,S15,)</f>
        <v>0</v>
      </c>
      <c r="Z15" s="34">
        <f t="shared" ref="Z15" si="4">X15-Y15</f>
        <v>0</v>
      </c>
      <c r="AA15" s="37"/>
      <c r="AC15" t="s">
        <v>12</v>
      </c>
    </row>
    <row r="16" spans="1:30" ht="18" customHeight="1" x14ac:dyDescent="0.15">
      <c r="A16" s="42"/>
      <c r="B16" s="51" t="str">
        <f>IF(Q6="","",Q6)</f>
        <v>5/12　網干南G</v>
      </c>
      <c r="C16" s="52"/>
      <c r="D16" s="53"/>
      <c r="E16" s="51" t="str">
        <f>IF(Q8="","",Q8)</f>
        <v>5/12　網干南G</v>
      </c>
      <c r="F16" s="52"/>
      <c r="G16" s="53"/>
      <c r="H16" s="54" t="str">
        <f>IF(Q10="","",Q10)</f>
        <v>6/2　余部小</v>
      </c>
      <c r="I16" s="55"/>
      <c r="J16" s="56"/>
      <c r="K16" s="51" t="str">
        <f>IF(Q12="","",Q12)</f>
        <v>7/14 余部小</v>
      </c>
      <c r="L16" s="52"/>
      <c r="M16" s="53"/>
      <c r="N16" s="54" t="str">
        <f>IF(Q14="","",Q14)</f>
        <v>6/2　余部小</v>
      </c>
      <c r="O16" s="55"/>
      <c r="P16" s="56"/>
      <c r="Q16" s="26"/>
      <c r="R16" s="27"/>
      <c r="S16" s="27"/>
      <c r="T16" s="35"/>
      <c r="U16" s="35"/>
      <c r="V16" s="35"/>
      <c r="W16" s="35"/>
      <c r="X16" s="35"/>
      <c r="Y16" s="35"/>
      <c r="Z16" s="35"/>
      <c r="AA16" s="37"/>
    </row>
  </sheetData>
  <mergeCells count="92">
    <mergeCell ref="AA15:AA16"/>
    <mergeCell ref="B16:D16"/>
    <mergeCell ref="E16:G16"/>
    <mergeCell ref="H16:J16"/>
    <mergeCell ref="K16:M16"/>
    <mergeCell ref="N16:P16"/>
    <mergeCell ref="X15:X16"/>
    <mergeCell ref="Y15:Y16"/>
    <mergeCell ref="Z15:Z16"/>
    <mergeCell ref="A15:A16"/>
    <mergeCell ref="T15:T16"/>
    <mergeCell ref="U15:U16"/>
    <mergeCell ref="V15:V16"/>
    <mergeCell ref="W15:W16"/>
    <mergeCell ref="Y13:Y14"/>
    <mergeCell ref="Z13:Z14"/>
    <mergeCell ref="AA13:AA14"/>
    <mergeCell ref="B14:D14"/>
    <mergeCell ref="E14:G14"/>
    <mergeCell ref="H14:J14"/>
    <mergeCell ref="K14:M14"/>
    <mergeCell ref="Q14:S14"/>
    <mergeCell ref="X13:X14"/>
    <mergeCell ref="A13:A14"/>
    <mergeCell ref="T13:T14"/>
    <mergeCell ref="U13:U14"/>
    <mergeCell ref="V13:V14"/>
    <mergeCell ref="W13:W14"/>
    <mergeCell ref="A9:A10"/>
    <mergeCell ref="T9:T10"/>
    <mergeCell ref="U9:U10"/>
    <mergeCell ref="V9:V10"/>
    <mergeCell ref="W9:W10"/>
    <mergeCell ref="N10:P10"/>
    <mergeCell ref="Q10:S10"/>
    <mergeCell ref="X9:X10"/>
    <mergeCell ref="Y11:Y12"/>
    <mergeCell ref="Z11:Z12"/>
    <mergeCell ref="AA11:AA12"/>
    <mergeCell ref="B12:D12"/>
    <mergeCell ref="E12:G12"/>
    <mergeCell ref="H12:J12"/>
    <mergeCell ref="N12:P12"/>
    <mergeCell ref="Q12:S12"/>
    <mergeCell ref="X11:X12"/>
    <mergeCell ref="Y9:Y10"/>
    <mergeCell ref="Z9:Z10"/>
    <mergeCell ref="AA9:AA10"/>
    <mergeCell ref="B10:D10"/>
    <mergeCell ref="E10:G10"/>
    <mergeCell ref="K10:M10"/>
    <mergeCell ref="AA7:AA8"/>
    <mergeCell ref="B8:D8"/>
    <mergeCell ref="H8:J8"/>
    <mergeCell ref="K8:M8"/>
    <mergeCell ref="N8:P8"/>
    <mergeCell ref="Q8:S8"/>
    <mergeCell ref="X7:X8"/>
    <mergeCell ref="Y7:Y8"/>
    <mergeCell ref="Z7:Z8"/>
    <mergeCell ref="A11:A12"/>
    <mergeCell ref="T11:T12"/>
    <mergeCell ref="U11:U12"/>
    <mergeCell ref="V11:V12"/>
    <mergeCell ref="W11:W12"/>
    <mergeCell ref="A7:A8"/>
    <mergeCell ref="T7:T8"/>
    <mergeCell ref="U7:U8"/>
    <mergeCell ref="V7:V8"/>
    <mergeCell ref="W7:W8"/>
    <mergeCell ref="Y5:Y6"/>
    <mergeCell ref="Z5:Z6"/>
    <mergeCell ref="AA5:AA6"/>
    <mergeCell ref="E6:G6"/>
    <mergeCell ref="H6:J6"/>
    <mergeCell ref="K6:M6"/>
    <mergeCell ref="N6:P6"/>
    <mergeCell ref="Q6:S6"/>
    <mergeCell ref="X5:X6"/>
    <mergeCell ref="A5:A6"/>
    <mergeCell ref="T5:T6"/>
    <mergeCell ref="U5:U6"/>
    <mergeCell ref="V5:V6"/>
    <mergeCell ref="W5:W6"/>
    <mergeCell ref="A1:AA1"/>
    <mergeCell ref="A3:AA3"/>
    <mergeCell ref="B4:D4"/>
    <mergeCell ref="E4:G4"/>
    <mergeCell ref="H4:J4"/>
    <mergeCell ref="K4:M4"/>
    <mergeCell ref="N4:P4"/>
    <mergeCell ref="Q4:S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1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５年生</vt:lpstr>
      <vt:lpstr>４年生</vt:lpstr>
      <vt:lpstr>'４年生'!Print_Area</vt:lpstr>
      <vt:lpstr>'５年生'!Print_Area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ishihara</dc:creator>
  <cp:lastModifiedBy>久松　忠</cp:lastModifiedBy>
  <cp:lastPrinted>2022-10-02T08:17:15Z</cp:lastPrinted>
  <dcterms:created xsi:type="dcterms:W3CDTF">2017-03-14T14:58:28Z</dcterms:created>
  <dcterms:modified xsi:type="dcterms:W3CDTF">2024-05-08T15:02:45Z</dcterms:modified>
</cp:coreProperties>
</file>